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05" windowWidth="16440" windowHeight="9795" tabRatio="487"/>
  </bookViews>
  <sheets>
    <sheet name="Ricognizione Fitti Attivi 2020" sheetId="1" r:id="rId1"/>
  </sheets>
  <definedNames>
    <definedName name="_xlnm._FilterDatabase" localSheetId="0" hidden="1">'Ricognizione Fitti Attivi 2020'!$A$1:$Z$24</definedName>
    <definedName name="_xlnm.Print_Titles" localSheetId="0">'Ricognizione Fitti Attivi 2020'!$1:$1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6" i="1"/>
  <c r="Y17"/>
  <c r="I19" l="1"/>
  <c r="I18"/>
  <c r="I14"/>
  <c r="I5"/>
  <c r="I4"/>
  <c r="I3"/>
  <c r="W16"/>
  <c r="W17"/>
  <c r="W15"/>
</calcChain>
</file>

<file path=xl/sharedStrings.xml><?xml version="1.0" encoding="utf-8"?>
<sst xmlns="http://schemas.openxmlformats.org/spreadsheetml/2006/main" count="275" uniqueCount="176">
  <si>
    <t>Conduttore</t>
  </si>
  <si>
    <t xml:space="preserve">Ubicazione </t>
  </si>
  <si>
    <t>Uso</t>
  </si>
  <si>
    <t xml:space="preserve">Rata mensile </t>
  </si>
  <si>
    <t>istat</t>
  </si>
  <si>
    <t>Descrizione Cap.</t>
  </si>
  <si>
    <t>Via L. Di Benedetto</t>
  </si>
  <si>
    <t>Fitti reali di fondi rustici</t>
  </si>
  <si>
    <t>Telecom</t>
  </si>
  <si>
    <t>Loc. Colle la Croce</t>
  </si>
  <si>
    <t>Staz. telefonica</t>
  </si>
  <si>
    <t>aprile</t>
  </si>
  <si>
    <t xml:space="preserve">Ass. Cult. Case S.Benedetto </t>
  </si>
  <si>
    <t>Maggio</t>
  </si>
  <si>
    <t xml:space="preserve">Ass. Cult. la Montagnola </t>
  </si>
  <si>
    <t>Ciaramelletti Renato</t>
  </si>
  <si>
    <t>Autocarrozz.</t>
  </si>
  <si>
    <t xml:space="preserve">Pizzuti Gaetano </t>
  </si>
  <si>
    <t>Ambulatorio Medico</t>
  </si>
  <si>
    <t>Negozio</t>
  </si>
  <si>
    <t>Locale</t>
  </si>
  <si>
    <t xml:space="preserve">ARPA LAZIO </t>
  </si>
  <si>
    <t>ex Conv. S. Lucia</t>
  </si>
  <si>
    <t>novembre</t>
  </si>
  <si>
    <t>Bigliocchi Paolo</t>
  </si>
  <si>
    <t>Loc. Poggio Fidoni</t>
  </si>
  <si>
    <t>ASM</t>
  </si>
  <si>
    <t>Via Tancia 23</t>
  </si>
  <si>
    <t>Ufficio e deposito automezzi</t>
  </si>
  <si>
    <t>Canone di locazione immobile all’A.S.M.</t>
  </si>
  <si>
    <t>Di Biagio Edoardo</t>
  </si>
  <si>
    <t>Via Potenziani 22-23</t>
  </si>
  <si>
    <t>Bar Tavola Calda</t>
  </si>
  <si>
    <t>gennaio</t>
  </si>
  <si>
    <t xml:space="preserve">Fitto locali mercato coperto </t>
  </si>
  <si>
    <t>Via Potenziani</t>
  </si>
  <si>
    <t>Orto</t>
  </si>
  <si>
    <t>Beni ex IPAB.</t>
  </si>
  <si>
    <t>Via Fonte Cottorella</t>
  </si>
  <si>
    <t>Terreno Agricolo</t>
  </si>
  <si>
    <t>Fusacchia Luana</t>
  </si>
  <si>
    <t>Via Comunali</t>
  </si>
  <si>
    <t>Ciace Giuseppe</t>
  </si>
  <si>
    <t>Fonte Cottorella</t>
  </si>
  <si>
    <t>Petroni Maddalena</t>
  </si>
  <si>
    <t>Terreno Comunale</t>
  </si>
  <si>
    <t>Maglianello Basso</t>
  </si>
  <si>
    <t>Eredi BONANNI</t>
  </si>
  <si>
    <t>Casale e terreno agricolo</t>
  </si>
  <si>
    <t>Loc.S. Benedetto Via Pistignano 36</t>
  </si>
  <si>
    <t>Sede sociale Mq. 220</t>
  </si>
  <si>
    <t xml:space="preserve">Loc. Moggio Alto Via Vitelleschi </t>
  </si>
  <si>
    <t>Sede Sociale Mq. 35,87</t>
  </si>
  <si>
    <t xml:space="preserve">Porta D’Arce v. Salaria x L’Aquila 46 </t>
  </si>
  <si>
    <t>Loc. Piedimoggio  Ex Scuola Elementare</t>
  </si>
  <si>
    <t>Via Comunali Sette Casali</t>
  </si>
  <si>
    <t>Petroni M.Cristina erede Petroni G.</t>
  </si>
  <si>
    <t>Terreno Agricolo e casale</t>
  </si>
  <si>
    <t>Eredi Fagiolo Enrico</t>
  </si>
  <si>
    <t>Via Salaria per Roma n. 16</t>
  </si>
  <si>
    <t>Fitto Locali Via S.Agnese</t>
  </si>
  <si>
    <t>Giosi di Sara Scoppetta</t>
  </si>
  <si>
    <t>Cap. bil. Stanziamento</t>
  </si>
  <si>
    <t>N. Contratto</t>
  </si>
  <si>
    <t>Tesorini Olga</t>
  </si>
  <si>
    <t>Abbigliamento Cavalli Umberto</t>
  </si>
  <si>
    <t>Decorrenza</t>
  </si>
  <si>
    <t>2962/1</t>
  </si>
  <si>
    <t>C.L.A.R. Centrale Latte Rieti</t>
  </si>
  <si>
    <t>Abitazione</t>
  </si>
  <si>
    <t>05/12/1974 04/09/2003</t>
  </si>
  <si>
    <t>262
 2962</t>
  </si>
  <si>
    <t>Delibera G.M. 1681</t>
  </si>
  <si>
    <t>contratto verbale</t>
  </si>
  <si>
    <t>Del. Istituti di ricovero 148</t>
  </si>
  <si>
    <t>Stanziamento capitolo 2020</t>
  </si>
  <si>
    <t>FITTI REALI DI FABBRICATI</t>
  </si>
  <si>
    <t>Proposta stanziamento 2020</t>
  </si>
  <si>
    <t>Anni di scadenza e regisrazione</t>
  </si>
  <si>
    <t>1+1+1+1+1…..</t>
  </si>
  <si>
    <t>Ogni anno dal 2004 al 2020</t>
  </si>
  <si>
    <t>Importo imposte registrazione al 100% (50% conduttore, 50% Comune Rieti)</t>
  </si>
  <si>
    <t>6+6+6….</t>
  </si>
  <si>
    <t>2004-2010-2016-2022</t>
  </si>
  <si>
    <t>Verifica registrazioni contratti alle scadenze</t>
  </si>
  <si>
    <t>2005-2011-2017-2023</t>
  </si>
  <si>
    <t>2001-2007-2013-2019</t>
  </si>
  <si>
    <t>6+6+6…</t>
  </si>
  <si>
    <t>2009-2015-2020</t>
  </si>
  <si>
    <t>Rivalutazione</t>
  </si>
  <si>
    <t>Non si parla di rivalutazioni</t>
  </si>
  <si>
    <t>Area mq. 300 per la realizzazione di un passo carrabile</t>
  </si>
  <si>
    <t>Importo annuo da  contratto</t>
  </si>
  <si>
    <t>Canone aggiornato su richiesta del locatore</t>
  </si>
  <si>
    <t>Differenza</t>
  </si>
  <si>
    <t>Conduttore 100%</t>
  </si>
  <si>
    <t>Non determinabile</t>
  </si>
  <si>
    <t>Su richiesta del locatore</t>
  </si>
  <si>
    <t>2016-2020</t>
  </si>
  <si>
    <t>6 anni + 6+ 6 (ma non parla di rinnovo automatico)</t>
  </si>
  <si>
    <t>2017-2023</t>
  </si>
  <si>
    <t>Rivalutazione automatica</t>
  </si>
  <si>
    <t>3+2+2+2…</t>
  </si>
  <si>
    <t>2015-2017-2019-2021</t>
  </si>
  <si>
    <t>Calcolo Rivalutazioni annue</t>
  </si>
  <si>
    <t>6 anni</t>
  </si>
  <si>
    <t>Dal secondo anno con rivalutazione automatica</t>
  </si>
  <si>
    <t>Penali per mancati pagamenti</t>
  </si>
  <si>
    <t>Entro il 15 di ogni mese mediante bonifico bancario</t>
  </si>
  <si>
    <t>Il conduttore è messo in Mora e il locatore può risolvere</t>
  </si>
  <si>
    <t>2006-2012-2020</t>
  </si>
  <si>
    <t>Per ogni mese di mancato pagamento dovrà corrispondere una cifra pari al doppio del canone mensile con immissione al ruolo</t>
  </si>
  <si>
    <t>Entro il 5 di ogni mese mediante bonifico bancario</t>
  </si>
  <si>
    <t>Registrazione a carico del locatore (art.16)</t>
  </si>
  <si>
    <t>2009-2015-2021</t>
  </si>
  <si>
    <t>su richiesta del locatore</t>
  </si>
  <si>
    <t>Entro il 5 di ogni mese mediante cc postale</t>
  </si>
  <si>
    <t>01/01/2003 e 17/05/2012</t>
  </si>
  <si>
    <t>17.264,32 
7.200,00
totale dal 2012
24.464,32</t>
  </si>
  <si>
    <t>Richiesta?</t>
  </si>
  <si>
    <t>Non dovuta</t>
  </si>
  <si>
    <t>Calcolare</t>
  </si>
  <si>
    <t xml:space="preserve">contratto 6114
+ scrittura privata </t>
  </si>
  <si>
    <t>1591 del 08/05/2017</t>
  </si>
  <si>
    <t>Indennità giornaliera di di 1/60 del canone mensile</t>
  </si>
  <si>
    <t>Entro il 27 di ogni mese mediante cc postale</t>
  </si>
  <si>
    <t>243 del 25/01/2018</t>
  </si>
  <si>
    <t>Indennità giornaliera non definita</t>
  </si>
  <si>
    <t>Entro il 15 di ogni mese mediante cc postale</t>
  </si>
  <si>
    <t>da aprile 2018
da aprile 2019
da aprile 2020
da aprile 2021
da aprile 2022</t>
  </si>
  <si>
    <t>dal 2019
dal 2020
dal 2021
dal 2022
dal 2023</t>
  </si>
  <si>
    <t>La registrazione  le imposte sono a carico del conduttore. (art.22) Verifica del versamento annuo se dovuto</t>
  </si>
  <si>
    <t>Si tratta di una conessione di Comodato.Verificare registrazione a scadenza e versamento imposte ogni anno dal 2004 al 2020. La registrazione è a carico del conduttore (art.9)</t>
  </si>
  <si>
    <t>Verificare registrazione a scadenza e versamento imposte 2004 - 2010 - 2016 Registrazione a cura del Locatore  (art.19)</t>
  </si>
  <si>
    <t>Verificare registrazione a scadenza e versamento imposte 2005-2011-2017 Registrazione a  carico del locatore (art. 17)</t>
  </si>
  <si>
    <t>Verificare registrazione a scadenza e versamento imposte 2009-2015 Registrazione a carico del locatore (art.16)</t>
  </si>
  <si>
    <t>Verificare registrazione a scadenza e versamento imposte 2015 Registrazione a carico del locatore (art.15)</t>
  </si>
  <si>
    <t>Verificare registrazione a scadenza e versamento imposte 2015-2017-2019- Non nel contratto ma sul file allegato alla nota di Renzi è scritto che la registrazione è a carico dell'ATER</t>
  </si>
  <si>
    <t>Verificare registrazione a scadenza e versamento imposte dal 2017 Registrazione a carico del locatario (art.11)</t>
  </si>
  <si>
    <t>Registrazione a carico del locatore (art.16)Verificare registrazione a scadenza e versamento imposte</t>
  </si>
  <si>
    <t>Da contratto NON sono espressamente previste rivalutazioni istat</t>
  </si>
  <si>
    <t>6 anni non parla di tacito rinnovo (vedi note)</t>
  </si>
  <si>
    <t>semestrale a mezzo ruolo comunale</t>
  </si>
  <si>
    <t>15 anni+15</t>
  </si>
  <si>
    <t>Rivalutato su base dei coefficienti annui decisi dalla Commissione Tecnica provinciale</t>
  </si>
  <si>
    <t>2011-2024</t>
  </si>
  <si>
    <t>Verifica dell'avventua registrazione a scadenza - e del versamento annuo se dovuto</t>
  </si>
  <si>
    <t>Registrazione a cura del locatore Verifica dell'avventua registrazione rinnovo a scadenza - e del versamento annuo se dovuto</t>
  </si>
  <si>
    <t>Risoluzione del contratto</t>
  </si>
  <si>
    <t>Scadenza versamento rata e modalità di pagamento</t>
  </si>
  <si>
    <t xml:space="preserve">Unica rata anticipata entro il primo trimestre dell’anno </t>
  </si>
  <si>
    <t>Rate mensili anticipate mediante cartella esattoriale</t>
  </si>
  <si>
    <t>Rate mensili anticipate mediante CC postale</t>
  </si>
  <si>
    <t>Immissione al ruolo cartella esattoriale se i canoni non sono versati</t>
  </si>
  <si>
    <t>non c'è contratto</t>
  </si>
  <si>
    <t>non c'è contratto (citato solo il 774/1963)</t>
  </si>
  <si>
    <t>Entro il 5 di ogni mese mediante cc postale o IBAN</t>
  </si>
  <si>
    <t>Giovannelli Alessandra</t>
  </si>
  <si>
    <t>Angelucci Simona</t>
  </si>
  <si>
    <t>Scadenze</t>
  </si>
  <si>
    <t>ex VENTURI AUTO - Giotto Immobiliare</t>
  </si>
  <si>
    <t xml:space="preserve">Verificare registrazione a scadenza e versamento imposte 2004 - 2010 - 2016 Le spese di registrazione e le imposte sono a carico del conduttore (art. 8) </t>
  </si>
  <si>
    <t xml:space="preserve">Valore Canone 2020 </t>
  </si>
  <si>
    <t>Descrizione Capitolo</t>
  </si>
  <si>
    <t>biblioteca ambientale</t>
  </si>
  <si>
    <t xml:space="preserve"> Grillo Annamaria</t>
  </si>
  <si>
    <t>FITTI REALI DI FONDI RUSTICI</t>
  </si>
  <si>
    <t>Magazzino</t>
  </si>
  <si>
    <t>CANONE DI LOCAZIONE IMMOBILE DESTINATO ALLA SEDE DELL'AZIENDA SERVIZI MUNICIPALI SITO IN VIA TANCIA N. 23</t>
  </si>
  <si>
    <t>FITTO LOCALI MERCATO COPERTO</t>
  </si>
  <si>
    <t>PROVENTI DI BENI EX IPAB DA REIMPIEGARE NEL SETTORE SOCIALE</t>
  </si>
  <si>
    <t>Contratto</t>
  </si>
  <si>
    <t>D.G. n. 744</t>
  </si>
  <si>
    <t xml:space="preserve">D Comm Pref. n. 352 </t>
  </si>
  <si>
    <t>Via Lugovelino Don Giovanni Olivieri</t>
  </si>
  <si>
    <t>Via Castagneto -S. Elia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</si>
</sst>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#,##0.00\ &quot;€&quot;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3" fontId="0" fillId="2" borderId="1" xfId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43" fontId="0" fillId="2" borderId="1" xfId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9" fontId="0" fillId="2" borderId="1" xfId="0" applyNumberFormat="1" applyFill="1" applyBorder="1" applyAlignment="1">
      <alignment horizontal="center" wrapText="1"/>
    </xf>
    <xf numFmtId="43" fontId="0" fillId="2" borderId="2" xfId="1" applyFont="1" applyFill="1" applyBorder="1" applyAlignment="1">
      <alignment wrapText="1"/>
    </xf>
    <xf numFmtId="43" fontId="0" fillId="2" borderId="3" xfId="1" applyFont="1" applyFill="1" applyBorder="1" applyAlignment="1">
      <alignment wrapText="1"/>
    </xf>
    <xf numFmtId="43" fontId="0" fillId="2" borderId="3" xfId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3" fontId="0" fillId="2" borderId="4" xfId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</cellXfs>
  <cellStyles count="6"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24"/>
  <sheetViews>
    <sheetView tabSelected="1" zoomScale="120" zoomScaleNormal="120" zoomScalePageLayoutView="150" workbookViewId="0">
      <pane ySplit="1" topLeftCell="A2" activePane="bottomLeft" state="frozen"/>
      <selection pane="bottomLeft" activeCell="Y2" sqref="Y2"/>
    </sheetView>
  </sheetViews>
  <sheetFormatPr defaultColWidth="8.85546875" defaultRowHeight="45.75" customHeight="1"/>
  <cols>
    <col min="1" max="1" width="30.42578125" style="1" bestFit="1" customWidth="1"/>
    <col min="2" max="2" width="14.42578125" style="1" customWidth="1"/>
    <col min="3" max="3" width="23.42578125" style="30" customWidth="1"/>
    <col min="4" max="4" width="23" style="1" customWidth="1"/>
    <col min="5" max="5" width="24.85546875" style="1" customWidth="1"/>
    <col min="6" max="6" width="19.28515625" style="1" customWidth="1"/>
    <col min="7" max="7" width="20.7109375" style="6" hidden="1" customWidth="1"/>
    <col min="8" max="8" width="20.7109375" style="6" customWidth="1"/>
    <col min="9" max="9" width="18.28515625" style="4" hidden="1" customWidth="1"/>
    <col min="10" max="11" width="11.28515625" style="1" hidden="1" customWidth="1"/>
    <col min="12" max="13" width="16" style="1" hidden="1" customWidth="1"/>
    <col min="14" max="14" width="38" style="1" hidden="1" customWidth="1"/>
    <col min="15" max="15" width="18.28515625" style="1" hidden="1" customWidth="1"/>
    <col min="16" max="17" width="16" style="1" hidden="1" customWidth="1"/>
    <col min="18" max="18" width="18" style="1" hidden="1" customWidth="1"/>
    <col min="19" max="19" width="18.28515625" style="1" hidden="1" customWidth="1"/>
    <col min="20" max="20" width="16.85546875" style="3" hidden="1" customWidth="1"/>
    <col min="21" max="24" width="16.140625" style="3" hidden="1" customWidth="1"/>
    <col min="25" max="25" width="23" style="6" customWidth="1"/>
    <col min="26" max="26" width="13.42578125" bestFit="1" customWidth="1"/>
  </cols>
  <sheetData>
    <row r="1" spans="1:26" s="2" customFormat="1" ht="45.75" customHeight="1">
      <c r="A1" s="7" t="s">
        <v>0</v>
      </c>
      <c r="B1" s="7" t="s">
        <v>171</v>
      </c>
      <c r="C1" s="29" t="s">
        <v>66</v>
      </c>
      <c r="D1" s="7" t="s">
        <v>1</v>
      </c>
      <c r="E1" s="7" t="s">
        <v>2</v>
      </c>
      <c r="F1" s="7" t="s">
        <v>62</v>
      </c>
      <c r="G1" s="8" t="s">
        <v>5</v>
      </c>
      <c r="H1" s="8" t="s">
        <v>163</v>
      </c>
      <c r="I1" s="10" t="s">
        <v>92</v>
      </c>
      <c r="J1" s="7" t="s">
        <v>63</v>
      </c>
      <c r="K1" s="7" t="s">
        <v>66</v>
      </c>
      <c r="L1" s="7" t="s">
        <v>159</v>
      </c>
      <c r="M1" s="11" t="s">
        <v>78</v>
      </c>
      <c r="N1" s="11" t="s">
        <v>84</v>
      </c>
      <c r="O1" s="11" t="s">
        <v>81</v>
      </c>
      <c r="P1" s="7" t="s">
        <v>149</v>
      </c>
      <c r="Q1" s="7" t="s">
        <v>107</v>
      </c>
      <c r="R1" s="11" t="s">
        <v>89</v>
      </c>
      <c r="S1" s="11" t="s">
        <v>104</v>
      </c>
      <c r="T1" s="9" t="s">
        <v>75</v>
      </c>
      <c r="U1" s="9" t="s">
        <v>3</v>
      </c>
      <c r="V1" s="9" t="s">
        <v>4</v>
      </c>
      <c r="W1" s="9" t="s">
        <v>77</v>
      </c>
      <c r="X1" s="9" t="s">
        <v>94</v>
      </c>
      <c r="Y1" s="12" t="s">
        <v>162</v>
      </c>
    </row>
    <row r="2" spans="1:26" ht="45.75" customHeight="1">
      <c r="A2" s="13" t="s">
        <v>160</v>
      </c>
      <c r="B2" s="13">
        <v>6147</v>
      </c>
      <c r="C2" s="17">
        <v>37782</v>
      </c>
      <c r="D2" s="13" t="s">
        <v>6</v>
      </c>
      <c r="E2" s="14" t="s">
        <v>91</v>
      </c>
      <c r="F2" s="13">
        <v>500</v>
      </c>
      <c r="G2" s="14" t="s">
        <v>7</v>
      </c>
      <c r="H2" s="14" t="s">
        <v>166</v>
      </c>
      <c r="I2" s="16">
        <v>1638</v>
      </c>
      <c r="J2" s="13">
        <v>6147</v>
      </c>
      <c r="K2" s="17">
        <v>37782</v>
      </c>
      <c r="L2" s="17" t="s">
        <v>79</v>
      </c>
      <c r="M2" s="17" t="s">
        <v>80</v>
      </c>
      <c r="N2" s="18" t="s">
        <v>132</v>
      </c>
      <c r="O2" s="17" t="s">
        <v>95</v>
      </c>
      <c r="P2" s="18" t="s">
        <v>116</v>
      </c>
      <c r="Q2" s="17" t="s">
        <v>148</v>
      </c>
      <c r="R2" s="17" t="s">
        <v>90</v>
      </c>
      <c r="S2" s="16" t="s">
        <v>120</v>
      </c>
      <c r="T2" s="19"/>
      <c r="U2" s="15"/>
      <c r="V2" s="15"/>
      <c r="W2" s="15"/>
      <c r="X2" s="15"/>
      <c r="Y2" s="20">
        <v>1638</v>
      </c>
      <c r="Z2" s="5"/>
    </row>
    <row r="3" spans="1:26" ht="45.75" customHeight="1">
      <c r="A3" s="13" t="s">
        <v>8</v>
      </c>
      <c r="B3" s="13" t="s">
        <v>67</v>
      </c>
      <c r="C3" s="17">
        <v>35947</v>
      </c>
      <c r="D3" s="13" t="s">
        <v>9</v>
      </c>
      <c r="E3" s="13" t="s">
        <v>10</v>
      </c>
      <c r="F3" s="13">
        <v>500</v>
      </c>
      <c r="G3" s="14" t="s">
        <v>7</v>
      </c>
      <c r="H3" s="14" t="s">
        <v>166</v>
      </c>
      <c r="I3" s="16">
        <f>3000000/1936.27</f>
        <v>1549.3706972684595</v>
      </c>
      <c r="J3" s="13" t="s">
        <v>67</v>
      </c>
      <c r="K3" s="17">
        <v>35947</v>
      </c>
      <c r="L3" s="17" t="s">
        <v>82</v>
      </c>
      <c r="M3" s="17" t="s">
        <v>83</v>
      </c>
      <c r="N3" s="18" t="s">
        <v>161</v>
      </c>
      <c r="O3" s="17" t="s">
        <v>95</v>
      </c>
      <c r="P3" s="18" t="s">
        <v>150</v>
      </c>
      <c r="Q3" s="17"/>
      <c r="R3" s="17" t="s">
        <v>93</v>
      </c>
      <c r="S3" s="17"/>
      <c r="T3" s="19"/>
      <c r="U3" s="15"/>
      <c r="V3" s="15" t="s">
        <v>11</v>
      </c>
      <c r="W3" s="15"/>
      <c r="X3" s="15"/>
      <c r="Y3" s="21">
        <v>1777.97</v>
      </c>
    </row>
    <row r="4" spans="1:26" ht="45.75" customHeight="1">
      <c r="A4" s="13" t="s">
        <v>12</v>
      </c>
      <c r="B4" s="13">
        <v>5596</v>
      </c>
      <c r="C4" s="17">
        <v>35922</v>
      </c>
      <c r="D4" s="13" t="s">
        <v>49</v>
      </c>
      <c r="E4" s="13" t="s">
        <v>50</v>
      </c>
      <c r="F4" s="13">
        <v>505</v>
      </c>
      <c r="G4" s="14" t="s">
        <v>76</v>
      </c>
      <c r="H4" s="14" t="s">
        <v>76</v>
      </c>
      <c r="I4" s="16">
        <f>832500/1936.27</f>
        <v>429.95036849199749</v>
      </c>
      <c r="J4" s="13">
        <v>5596</v>
      </c>
      <c r="K4" s="17">
        <v>35922</v>
      </c>
      <c r="L4" s="17" t="s">
        <v>82</v>
      </c>
      <c r="M4" s="17" t="s">
        <v>83</v>
      </c>
      <c r="N4" s="17" t="s">
        <v>133</v>
      </c>
      <c r="O4" s="22">
        <v>0.5</v>
      </c>
      <c r="P4" s="17" t="s">
        <v>151</v>
      </c>
      <c r="Q4" s="17" t="s">
        <v>153</v>
      </c>
      <c r="R4" s="18" t="s">
        <v>97</v>
      </c>
      <c r="S4" s="17"/>
      <c r="T4" s="23"/>
      <c r="U4" s="15"/>
      <c r="V4" s="15" t="s">
        <v>13</v>
      </c>
      <c r="W4" s="15">
        <v>504</v>
      </c>
      <c r="X4" s="15"/>
      <c r="Y4" s="21">
        <v>550</v>
      </c>
    </row>
    <row r="5" spans="1:26" ht="45.75" customHeight="1">
      <c r="A5" s="13" t="s">
        <v>14</v>
      </c>
      <c r="B5" s="13">
        <v>5785</v>
      </c>
      <c r="C5" s="17">
        <v>36461</v>
      </c>
      <c r="D5" s="13" t="s">
        <v>51</v>
      </c>
      <c r="E5" s="13" t="s">
        <v>52</v>
      </c>
      <c r="F5" s="13">
        <v>505</v>
      </c>
      <c r="G5" s="14" t="s">
        <v>76</v>
      </c>
      <c r="H5" s="14" t="s">
        <v>76</v>
      </c>
      <c r="I5" s="16">
        <f>180000/1936.27</f>
        <v>92.962241836107566</v>
      </c>
      <c r="J5" s="13">
        <v>5785</v>
      </c>
      <c r="K5" s="17">
        <v>36461</v>
      </c>
      <c r="L5" s="17" t="s">
        <v>82</v>
      </c>
      <c r="M5" s="17" t="s">
        <v>85</v>
      </c>
      <c r="N5" s="17" t="s">
        <v>134</v>
      </c>
      <c r="O5" s="22">
        <v>0.5</v>
      </c>
      <c r="P5" s="17" t="s">
        <v>152</v>
      </c>
      <c r="Q5" s="17" t="s">
        <v>153</v>
      </c>
      <c r="R5" s="17" t="s">
        <v>90</v>
      </c>
      <c r="S5" s="17"/>
      <c r="T5" s="24"/>
      <c r="U5" s="15"/>
      <c r="V5" s="15"/>
      <c r="W5" s="15">
        <v>95</v>
      </c>
      <c r="X5" s="15"/>
      <c r="Y5" s="21">
        <v>95</v>
      </c>
    </row>
    <row r="6" spans="1:26" ht="45.75" customHeight="1">
      <c r="A6" s="13" t="s">
        <v>15</v>
      </c>
      <c r="B6" s="13" t="s">
        <v>172</v>
      </c>
      <c r="C6" s="17">
        <v>33932</v>
      </c>
      <c r="D6" s="13" t="s">
        <v>53</v>
      </c>
      <c r="E6" s="13" t="s">
        <v>16</v>
      </c>
      <c r="F6" s="13">
        <v>505</v>
      </c>
      <c r="G6" s="14" t="s">
        <v>76</v>
      </c>
      <c r="H6" s="14" t="s">
        <v>76</v>
      </c>
      <c r="I6" s="16" t="s">
        <v>96</v>
      </c>
      <c r="J6" s="13"/>
      <c r="K6" s="17">
        <v>33932</v>
      </c>
      <c r="L6" s="17"/>
      <c r="M6" s="17"/>
      <c r="N6" s="18"/>
      <c r="O6" s="17"/>
      <c r="P6" s="18" t="s">
        <v>155</v>
      </c>
      <c r="Q6" s="17"/>
      <c r="R6" s="17"/>
      <c r="S6" s="17"/>
      <c r="T6" s="24"/>
      <c r="U6" s="15"/>
      <c r="V6" s="15"/>
      <c r="W6" s="15">
        <v>1329</v>
      </c>
      <c r="X6" s="15"/>
      <c r="Y6" s="21">
        <v>1329</v>
      </c>
    </row>
    <row r="7" spans="1:26" ht="45.75" customHeight="1">
      <c r="A7" s="13" t="s">
        <v>17</v>
      </c>
      <c r="B7" s="13" t="s">
        <v>173</v>
      </c>
      <c r="C7" s="17">
        <v>32270</v>
      </c>
      <c r="D7" s="13" t="s">
        <v>54</v>
      </c>
      <c r="E7" s="13" t="s">
        <v>18</v>
      </c>
      <c r="F7" s="13">
        <v>505</v>
      </c>
      <c r="G7" s="14" t="s">
        <v>76</v>
      </c>
      <c r="H7" s="14" t="s">
        <v>76</v>
      </c>
      <c r="I7" s="16" t="s">
        <v>96</v>
      </c>
      <c r="J7" s="13"/>
      <c r="K7" s="17">
        <v>32270</v>
      </c>
      <c r="L7" s="17"/>
      <c r="M7" s="17"/>
      <c r="N7" s="17"/>
      <c r="O7" s="17"/>
      <c r="P7" s="18" t="s">
        <v>154</v>
      </c>
      <c r="Q7" s="17"/>
      <c r="R7" s="17"/>
      <c r="S7" s="17"/>
      <c r="T7" s="24"/>
      <c r="U7" s="15"/>
      <c r="V7" s="15"/>
      <c r="W7" s="15">
        <v>319</v>
      </c>
      <c r="X7" s="15"/>
      <c r="Y7" s="21">
        <v>319</v>
      </c>
    </row>
    <row r="8" spans="1:26" ht="45.75" customHeight="1">
      <c r="A8" s="13" t="s">
        <v>21</v>
      </c>
      <c r="B8" s="13">
        <v>6189</v>
      </c>
      <c r="C8" s="17">
        <v>37901</v>
      </c>
      <c r="D8" s="13" t="s">
        <v>22</v>
      </c>
      <c r="E8" s="13" t="s">
        <v>164</v>
      </c>
      <c r="F8" s="13">
        <v>505</v>
      </c>
      <c r="G8" s="14" t="s">
        <v>76</v>
      </c>
      <c r="H8" s="14" t="s">
        <v>76</v>
      </c>
      <c r="I8" s="16">
        <v>45144</v>
      </c>
      <c r="J8" s="13">
        <v>6189</v>
      </c>
      <c r="K8" s="17">
        <v>37901</v>
      </c>
      <c r="L8" s="17" t="s">
        <v>87</v>
      </c>
      <c r="M8" s="17" t="s">
        <v>88</v>
      </c>
      <c r="N8" s="18" t="s">
        <v>135</v>
      </c>
      <c r="O8" s="22">
        <v>0.5</v>
      </c>
      <c r="P8" s="17" t="s">
        <v>116</v>
      </c>
      <c r="Q8" s="17" t="s">
        <v>148</v>
      </c>
      <c r="R8" s="18" t="s">
        <v>97</v>
      </c>
      <c r="S8" s="18" t="s">
        <v>119</v>
      </c>
      <c r="T8" s="24"/>
      <c r="U8" s="15">
        <v>4034.69</v>
      </c>
      <c r="V8" s="15" t="s">
        <v>23</v>
      </c>
      <c r="W8" s="15">
        <v>48416.28</v>
      </c>
      <c r="X8" s="15"/>
      <c r="Y8" s="31">
        <v>48416.28</v>
      </c>
    </row>
    <row r="9" spans="1:26" ht="45.75" customHeight="1">
      <c r="A9" s="13" t="s">
        <v>68</v>
      </c>
      <c r="B9" s="13">
        <v>6585</v>
      </c>
      <c r="C9" s="17">
        <v>40198</v>
      </c>
      <c r="D9" s="14" t="s">
        <v>174</v>
      </c>
      <c r="E9" s="13" t="s">
        <v>167</v>
      </c>
      <c r="F9" s="13">
        <v>505</v>
      </c>
      <c r="G9" s="14" t="s">
        <v>76</v>
      </c>
      <c r="H9" s="14" t="s">
        <v>76</v>
      </c>
      <c r="I9" s="16">
        <v>30225</v>
      </c>
      <c r="J9" s="13">
        <v>6585</v>
      </c>
      <c r="K9" s="17">
        <v>40198</v>
      </c>
      <c r="L9" s="18" t="s">
        <v>99</v>
      </c>
      <c r="M9" s="18" t="s">
        <v>98</v>
      </c>
      <c r="N9" s="18" t="s">
        <v>136</v>
      </c>
      <c r="O9" s="17"/>
      <c r="P9" s="18" t="s">
        <v>116</v>
      </c>
      <c r="Q9" s="17" t="s">
        <v>153</v>
      </c>
      <c r="R9" s="18" t="s">
        <v>90</v>
      </c>
      <c r="S9" s="17"/>
      <c r="T9" s="24"/>
      <c r="U9" s="15"/>
      <c r="V9" s="15"/>
      <c r="W9" s="15">
        <v>30225</v>
      </c>
      <c r="X9" s="15"/>
      <c r="Y9" s="21">
        <v>30225</v>
      </c>
    </row>
    <row r="10" spans="1:26" ht="45.75" customHeight="1">
      <c r="A10" s="13" t="s">
        <v>24</v>
      </c>
      <c r="B10" s="13">
        <v>6933</v>
      </c>
      <c r="C10" s="17">
        <v>40784</v>
      </c>
      <c r="D10" s="13" t="s">
        <v>25</v>
      </c>
      <c r="E10" s="13" t="s">
        <v>18</v>
      </c>
      <c r="F10" s="13">
        <v>505</v>
      </c>
      <c r="G10" s="14" t="s">
        <v>76</v>
      </c>
      <c r="H10" s="14" t="s">
        <v>76</v>
      </c>
      <c r="I10" s="16">
        <v>1800</v>
      </c>
      <c r="J10" s="13">
        <v>6933</v>
      </c>
      <c r="K10" s="17">
        <v>40784</v>
      </c>
      <c r="L10" s="17" t="s">
        <v>87</v>
      </c>
      <c r="M10" s="17" t="s">
        <v>100</v>
      </c>
      <c r="N10" s="18" t="s">
        <v>138</v>
      </c>
      <c r="O10" s="17"/>
      <c r="P10" s="17" t="s">
        <v>116</v>
      </c>
      <c r="Q10" s="17" t="s">
        <v>148</v>
      </c>
      <c r="R10" s="17" t="s">
        <v>101</v>
      </c>
      <c r="S10" s="18" t="s">
        <v>121</v>
      </c>
      <c r="T10" s="24"/>
      <c r="U10" s="15"/>
      <c r="V10" s="15"/>
      <c r="W10" s="15">
        <v>1800</v>
      </c>
      <c r="X10" s="15"/>
      <c r="Y10" s="21">
        <v>1800</v>
      </c>
    </row>
    <row r="11" spans="1:26" s="1" customFormat="1" ht="45.75" customHeight="1">
      <c r="A11" s="13" t="s">
        <v>157</v>
      </c>
      <c r="B11" s="13">
        <v>3124</v>
      </c>
      <c r="C11" s="17">
        <v>41149</v>
      </c>
      <c r="D11" s="14" t="s">
        <v>60</v>
      </c>
      <c r="E11" s="14" t="s">
        <v>69</v>
      </c>
      <c r="F11" s="13">
        <v>505</v>
      </c>
      <c r="G11" s="14" t="s">
        <v>76</v>
      </c>
      <c r="H11" s="14" t="s">
        <v>76</v>
      </c>
      <c r="I11" s="16">
        <v>3427.2</v>
      </c>
      <c r="J11" s="13">
        <v>3124</v>
      </c>
      <c r="K11" s="17">
        <v>41149</v>
      </c>
      <c r="L11" s="17" t="s">
        <v>102</v>
      </c>
      <c r="M11" s="17" t="s">
        <v>103</v>
      </c>
      <c r="N11" s="18" t="s">
        <v>137</v>
      </c>
      <c r="O11" s="22">
        <v>0.5</v>
      </c>
      <c r="P11" s="18" t="s">
        <v>156</v>
      </c>
      <c r="Q11" s="17"/>
      <c r="R11" s="17" t="s">
        <v>101</v>
      </c>
      <c r="S11" s="18" t="s">
        <v>121</v>
      </c>
      <c r="T11" s="25"/>
      <c r="U11" s="15"/>
      <c r="V11" s="15"/>
      <c r="W11" s="15">
        <v>3427.2</v>
      </c>
      <c r="X11" s="15"/>
      <c r="Y11" s="21">
        <v>3427</v>
      </c>
    </row>
    <row r="12" spans="1:26" s="1" customFormat="1" ht="45.75" customHeight="1">
      <c r="A12" s="13" t="s">
        <v>158</v>
      </c>
      <c r="B12" s="13">
        <v>3123</v>
      </c>
      <c r="C12" s="17">
        <v>41149</v>
      </c>
      <c r="D12" s="14" t="s">
        <v>60</v>
      </c>
      <c r="E12" s="14" t="s">
        <v>69</v>
      </c>
      <c r="F12" s="13">
        <v>505</v>
      </c>
      <c r="G12" s="14" t="s">
        <v>76</v>
      </c>
      <c r="H12" s="14" t="s">
        <v>76</v>
      </c>
      <c r="I12" s="16">
        <v>2805.6</v>
      </c>
      <c r="J12" s="13">
        <v>3123</v>
      </c>
      <c r="K12" s="17">
        <v>41149</v>
      </c>
      <c r="L12" s="17" t="s">
        <v>102</v>
      </c>
      <c r="M12" s="17" t="s">
        <v>103</v>
      </c>
      <c r="N12" s="18" t="s">
        <v>137</v>
      </c>
      <c r="O12" s="22">
        <v>0.5</v>
      </c>
      <c r="P12" s="17" t="s">
        <v>156</v>
      </c>
      <c r="Q12" s="17"/>
      <c r="R12" s="17" t="s">
        <v>101</v>
      </c>
      <c r="S12" s="18" t="s">
        <v>121</v>
      </c>
      <c r="T12" s="25"/>
      <c r="U12" s="15"/>
      <c r="V12" s="15"/>
      <c r="W12" s="15">
        <v>2805.6</v>
      </c>
      <c r="X12" s="15"/>
      <c r="Y12" s="21">
        <v>2805.6</v>
      </c>
    </row>
    <row r="13" spans="1:26" s="1" customFormat="1" ht="45.75" customHeight="1">
      <c r="A13" s="14" t="s">
        <v>61</v>
      </c>
      <c r="B13" s="13">
        <v>231</v>
      </c>
      <c r="C13" s="17">
        <v>43115</v>
      </c>
      <c r="D13" s="32" t="s">
        <v>175</v>
      </c>
      <c r="E13" s="14" t="s">
        <v>20</v>
      </c>
      <c r="F13" s="13">
        <v>505</v>
      </c>
      <c r="G13" s="14" t="s">
        <v>76</v>
      </c>
      <c r="H13" s="14" t="s">
        <v>76</v>
      </c>
      <c r="I13" s="26">
        <v>2640.12</v>
      </c>
      <c r="J13" s="14">
        <v>231</v>
      </c>
      <c r="K13" s="18">
        <v>43115</v>
      </c>
      <c r="L13" s="18" t="s">
        <v>105</v>
      </c>
      <c r="M13" s="18">
        <v>45306</v>
      </c>
      <c r="N13" s="18" t="s">
        <v>131</v>
      </c>
      <c r="O13" s="18" t="s">
        <v>95</v>
      </c>
      <c r="P13" s="18" t="s">
        <v>108</v>
      </c>
      <c r="Q13" s="18" t="s">
        <v>109</v>
      </c>
      <c r="R13" s="18" t="s">
        <v>106</v>
      </c>
      <c r="S13" s="18" t="s">
        <v>130</v>
      </c>
      <c r="T13" s="25"/>
      <c r="U13" s="15"/>
      <c r="V13" s="15"/>
      <c r="W13" s="15">
        <v>2640.12</v>
      </c>
      <c r="X13" s="15"/>
      <c r="Y13" s="21">
        <v>2640.12</v>
      </c>
    </row>
    <row r="14" spans="1:26" s="1" customFormat="1" ht="45.75" customHeight="1">
      <c r="A14" s="13" t="s">
        <v>26</v>
      </c>
      <c r="B14" s="13">
        <v>5866</v>
      </c>
      <c r="C14" s="17">
        <v>36797</v>
      </c>
      <c r="D14" s="13" t="s">
        <v>27</v>
      </c>
      <c r="E14" s="13" t="s">
        <v>28</v>
      </c>
      <c r="F14" s="13">
        <v>506</v>
      </c>
      <c r="G14" s="14" t="s">
        <v>29</v>
      </c>
      <c r="H14" s="14" t="s">
        <v>168</v>
      </c>
      <c r="I14" s="16">
        <f>82800000/1936.27</f>
        <v>42762.631244609482</v>
      </c>
      <c r="J14" s="13">
        <v>5866</v>
      </c>
      <c r="K14" s="17">
        <v>36797</v>
      </c>
      <c r="L14" s="17" t="s">
        <v>87</v>
      </c>
      <c r="M14" s="17" t="s">
        <v>110</v>
      </c>
      <c r="N14" s="18" t="s">
        <v>139</v>
      </c>
      <c r="O14" s="22">
        <v>0.5</v>
      </c>
      <c r="P14" s="17" t="s">
        <v>112</v>
      </c>
      <c r="Q14" s="17" t="s">
        <v>111</v>
      </c>
      <c r="R14" s="18" t="s">
        <v>140</v>
      </c>
      <c r="S14" s="18" t="s">
        <v>120</v>
      </c>
      <c r="T14" s="15"/>
      <c r="U14" s="15"/>
      <c r="V14" s="15"/>
      <c r="W14" s="15"/>
      <c r="X14" s="15"/>
      <c r="Y14" s="21">
        <v>42762.63</v>
      </c>
    </row>
    <row r="15" spans="1:26" s="1" customFormat="1" ht="45.75" customHeight="1">
      <c r="A15" s="28" t="s">
        <v>30</v>
      </c>
      <c r="B15" s="13" t="s">
        <v>122</v>
      </c>
      <c r="C15" s="17" t="s">
        <v>117</v>
      </c>
      <c r="D15" s="13" t="s">
        <v>31</v>
      </c>
      <c r="E15" s="13" t="s">
        <v>32</v>
      </c>
      <c r="F15" s="13">
        <v>508</v>
      </c>
      <c r="G15" s="14" t="s">
        <v>34</v>
      </c>
      <c r="H15" s="14" t="s">
        <v>169</v>
      </c>
      <c r="I15" s="26" t="s">
        <v>118</v>
      </c>
      <c r="J15" s="14" t="s">
        <v>122</v>
      </c>
      <c r="K15" s="18" t="s">
        <v>117</v>
      </c>
      <c r="L15" s="17" t="s">
        <v>87</v>
      </c>
      <c r="M15" s="17" t="s">
        <v>114</v>
      </c>
      <c r="N15" s="17" t="s">
        <v>113</v>
      </c>
      <c r="O15" s="22">
        <v>0.5</v>
      </c>
      <c r="P15" s="18" t="s">
        <v>116</v>
      </c>
      <c r="Q15" s="18" t="s">
        <v>109</v>
      </c>
      <c r="R15" s="18" t="s">
        <v>115</v>
      </c>
      <c r="S15" s="18" t="s">
        <v>119</v>
      </c>
      <c r="T15" s="15"/>
      <c r="U15" s="15">
        <v>1569.59</v>
      </c>
      <c r="V15" s="15" t="s">
        <v>33</v>
      </c>
      <c r="W15" s="15" t="e">
        <f>+#REF!</f>
        <v>#REF!</v>
      </c>
      <c r="X15" s="15"/>
      <c r="Y15" s="21">
        <v>24464.52</v>
      </c>
    </row>
    <row r="16" spans="1:26" ht="45.75" customHeight="1">
      <c r="A16" s="14" t="s">
        <v>64</v>
      </c>
      <c r="B16" s="13" t="s">
        <v>123</v>
      </c>
      <c r="C16" s="17">
        <v>42856</v>
      </c>
      <c r="D16" s="13" t="s">
        <v>35</v>
      </c>
      <c r="E16" s="13" t="s">
        <v>19</v>
      </c>
      <c r="F16" s="13">
        <v>508</v>
      </c>
      <c r="G16" s="14" t="s">
        <v>34</v>
      </c>
      <c r="H16" s="14" t="s">
        <v>169</v>
      </c>
      <c r="I16" s="16">
        <v>2100</v>
      </c>
      <c r="J16" s="14" t="s">
        <v>123</v>
      </c>
      <c r="K16" s="17">
        <v>42856</v>
      </c>
      <c r="L16" s="18" t="s">
        <v>87</v>
      </c>
      <c r="M16" s="17">
        <v>45046</v>
      </c>
      <c r="N16" s="17" t="s">
        <v>131</v>
      </c>
      <c r="O16" s="17" t="s">
        <v>95</v>
      </c>
      <c r="P16" s="18" t="s">
        <v>125</v>
      </c>
      <c r="Q16" s="18" t="s">
        <v>124</v>
      </c>
      <c r="R16" s="18" t="s">
        <v>101</v>
      </c>
      <c r="S16" s="18" t="s">
        <v>129</v>
      </c>
      <c r="T16" s="15"/>
      <c r="U16" s="15"/>
      <c r="V16" s="15"/>
      <c r="W16" s="15" t="e">
        <f>+#REF!</f>
        <v>#REF!</v>
      </c>
      <c r="X16" s="15"/>
      <c r="Y16" s="21">
        <f>175*5</f>
        <v>875</v>
      </c>
    </row>
    <row r="17" spans="1:25" ht="45.75" customHeight="1">
      <c r="A17" s="14" t="s">
        <v>65</v>
      </c>
      <c r="B17" s="13" t="s">
        <v>126</v>
      </c>
      <c r="C17" s="17">
        <v>43115</v>
      </c>
      <c r="D17" s="13" t="s">
        <v>35</v>
      </c>
      <c r="E17" s="13" t="s">
        <v>19</v>
      </c>
      <c r="F17" s="13">
        <v>508</v>
      </c>
      <c r="G17" s="14" t="s">
        <v>34</v>
      </c>
      <c r="H17" s="14" t="s">
        <v>169</v>
      </c>
      <c r="I17" s="16">
        <v>1632</v>
      </c>
      <c r="J17" s="14" t="s">
        <v>126</v>
      </c>
      <c r="K17" s="17">
        <v>43115</v>
      </c>
      <c r="L17" s="17" t="s">
        <v>87</v>
      </c>
      <c r="M17" s="17">
        <v>45306</v>
      </c>
      <c r="N17" s="18" t="s">
        <v>131</v>
      </c>
      <c r="O17" s="17" t="s">
        <v>95</v>
      </c>
      <c r="P17" s="18" t="s">
        <v>128</v>
      </c>
      <c r="Q17" s="18" t="s">
        <v>127</v>
      </c>
      <c r="R17" s="18" t="s">
        <v>101</v>
      </c>
      <c r="S17" s="18" t="s">
        <v>130</v>
      </c>
      <c r="T17" s="27"/>
      <c r="U17" s="15"/>
      <c r="V17" s="15"/>
      <c r="W17" s="15" t="e">
        <f>+#REF!</f>
        <v>#REF!</v>
      </c>
      <c r="X17" s="15"/>
      <c r="Y17" s="21">
        <f>136*3</f>
        <v>408</v>
      </c>
    </row>
    <row r="18" spans="1:25" ht="45.75" customHeight="1">
      <c r="A18" s="14" t="s">
        <v>165</v>
      </c>
      <c r="B18" s="33">
        <v>5100</v>
      </c>
      <c r="C18" s="34">
        <v>34718</v>
      </c>
      <c r="D18" s="13" t="s">
        <v>38</v>
      </c>
      <c r="E18" s="13" t="s">
        <v>36</v>
      </c>
      <c r="F18" s="13">
        <v>537</v>
      </c>
      <c r="G18" s="14" t="s">
        <v>37</v>
      </c>
      <c r="H18" s="14" t="s">
        <v>170</v>
      </c>
      <c r="I18" s="16">
        <f>200000/1936.27</f>
        <v>103.29137981789729</v>
      </c>
      <c r="J18" s="13">
        <v>5100</v>
      </c>
      <c r="K18" s="17">
        <v>34718</v>
      </c>
      <c r="L18" s="18" t="s">
        <v>141</v>
      </c>
      <c r="M18" s="18" t="s">
        <v>86</v>
      </c>
      <c r="N18" s="18" t="s">
        <v>147</v>
      </c>
      <c r="O18" s="22">
        <v>0.5</v>
      </c>
      <c r="P18" s="18" t="s">
        <v>142</v>
      </c>
      <c r="Q18" s="17"/>
      <c r="R18" s="18" t="s">
        <v>115</v>
      </c>
      <c r="S18" s="18" t="s">
        <v>119</v>
      </c>
      <c r="T18" s="24"/>
      <c r="U18" s="15"/>
      <c r="V18" s="15"/>
      <c r="W18" s="15">
        <v>103</v>
      </c>
      <c r="X18" s="15"/>
      <c r="Y18" s="21">
        <v>103</v>
      </c>
    </row>
    <row r="19" spans="1:25" ht="45.75" customHeight="1">
      <c r="A19" s="13" t="s">
        <v>40</v>
      </c>
      <c r="B19" s="13">
        <v>5033</v>
      </c>
      <c r="C19" s="17">
        <v>34458</v>
      </c>
      <c r="D19" s="13" t="s">
        <v>55</v>
      </c>
      <c r="E19" s="13" t="s">
        <v>39</v>
      </c>
      <c r="F19" s="13">
        <v>537</v>
      </c>
      <c r="G19" s="14" t="s">
        <v>37</v>
      </c>
      <c r="H19" s="14" t="s">
        <v>170</v>
      </c>
      <c r="I19" s="16">
        <f>1259365/1936.27</f>
        <v>650.40774272183114</v>
      </c>
      <c r="J19" s="13">
        <v>5033</v>
      </c>
      <c r="K19" s="17">
        <v>34458</v>
      </c>
      <c r="L19" s="18" t="s">
        <v>143</v>
      </c>
      <c r="M19" s="18" t="s">
        <v>145</v>
      </c>
      <c r="N19" s="18" t="s">
        <v>146</v>
      </c>
      <c r="O19" s="22">
        <v>0.5</v>
      </c>
      <c r="P19" s="17"/>
      <c r="Q19" s="17"/>
      <c r="R19" s="17" t="s">
        <v>144</v>
      </c>
      <c r="S19" s="18" t="s">
        <v>121</v>
      </c>
      <c r="T19" s="24"/>
      <c r="U19" s="15"/>
      <c r="V19" s="15"/>
      <c r="W19" s="15">
        <v>705.76</v>
      </c>
      <c r="X19" s="15"/>
      <c r="Y19" s="21">
        <v>705.76</v>
      </c>
    </row>
    <row r="20" spans="1:25" ht="45.75" customHeight="1">
      <c r="A20" s="13" t="s">
        <v>42</v>
      </c>
      <c r="B20" s="13" t="s">
        <v>72</v>
      </c>
      <c r="C20" s="17">
        <v>32863</v>
      </c>
      <c r="D20" s="13" t="s">
        <v>43</v>
      </c>
      <c r="E20" s="13" t="s">
        <v>39</v>
      </c>
      <c r="F20" s="13">
        <v>537</v>
      </c>
      <c r="G20" s="14" t="s">
        <v>37</v>
      </c>
      <c r="H20" s="14" t="s">
        <v>170</v>
      </c>
      <c r="I20" s="16">
        <v>650.40774272183114</v>
      </c>
      <c r="J20" s="14" t="s">
        <v>72</v>
      </c>
      <c r="K20" s="17">
        <v>32863</v>
      </c>
      <c r="L20" s="17"/>
      <c r="M20" s="17"/>
      <c r="N20" s="17"/>
      <c r="O20" s="17"/>
      <c r="P20" s="17"/>
      <c r="Q20" s="17"/>
      <c r="R20" s="18"/>
      <c r="S20" s="17"/>
      <c r="T20" s="24"/>
      <c r="U20" s="15"/>
      <c r="V20" s="15"/>
      <c r="W20" s="15">
        <v>605</v>
      </c>
      <c r="X20" s="15"/>
      <c r="Y20" s="21">
        <v>605</v>
      </c>
    </row>
    <row r="21" spans="1:25" ht="45.75" customHeight="1">
      <c r="A21" s="13" t="s">
        <v>56</v>
      </c>
      <c r="B21" s="13" t="s">
        <v>71</v>
      </c>
      <c r="C21" s="17" t="s">
        <v>70</v>
      </c>
      <c r="D21" s="13" t="s">
        <v>41</v>
      </c>
      <c r="E21" s="13" t="s">
        <v>57</v>
      </c>
      <c r="F21" s="13">
        <v>537</v>
      </c>
      <c r="G21" s="14" t="s">
        <v>37</v>
      </c>
      <c r="H21" s="14" t="s">
        <v>170</v>
      </c>
      <c r="I21" s="26"/>
      <c r="J21" s="14" t="s">
        <v>71</v>
      </c>
      <c r="K21" s="14" t="s">
        <v>70</v>
      </c>
      <c r="L21" s="14"/>
      <c r="M21" s="14"/>
      <c r="N21" s="14"/>
      <c r="O21" s="14"/>
      <c r="P21" s="14"/>
      <c r="Q21" s="14"/>
      <c r="R21" s="14"/>
      <c r="S21" s="14"/>
      <c r="T21" s="24"/>
      <c r="U21" s="15"/>
      <c r="V21" s="15"/>
      <c r="W21" s="15">
        <v>1067.0899999999999</v>
      </c>
      <c r="X21" s="15"/>
      <c r="Y21" s="21">
        <v>1167.0899999999999</v>
      </c>
    </row>
    <row r="22" spans="1:25" ht="45.75" customHeight="1">
      <c r="A22" s="13" t="s">
        <v>44</v>
      </c>
      <c r="B22" s="13">
        <v>323</v>
      </c>
      <c r="C22" s="17">
        <v>1939</v>
      </c>
      <c r="D22" s="13" t="s">
        <v>41</v>
      </c>
      <c r="E22" s="13" t="s">
        <v>45</v>
      </c>
      <c r="F22" s="13">
        <v>537</v>
      </c>
      <c r="G22" s="14" t="s">
        <v>37</v>
      </c>
      <c r="H22" s="14" t="s">
        <v>170</v>
      </c>
      <c r="I22" s="16"/>
      <c r="J22" s="13">
        <v>323</v>
      </c>
      <c r="K22" s="13">
        <v>1939</v>
      </c>
      <c r="L22" s="13"/>
      <c r="M22" s="13"/>
      <c r="N22" s="13"/>
      <c r="O22" s="13"/>
      <c r="P22" s="13"/>
      <c r="Q22" s="13"/>
      <c r="R22" s="13"/>
      <c r="S22" s="13"/>
      <c r="T22" s="24"/>
      <c r="U22" s="15"/>
      <c r="V22" s="15"/>
      <c r="W22" s="15">
        <v>335.7</v>
      </c>
      <c r="X22" s="15"/>
      <c r="Y22" s="21">
        <v>335.7</v>
      </c>
    </row>
    <row r="23" spans="1:25" ht="45.75" customHeight="1">
      <c r="A23" s="13" t="s">
        <v>58</v>
      </c>
      <c r="B23" s="13" t="s">
        <v>73</v>
      </c>
      <c r="C23" s="17">
        <v>26434</v>
      </c>
      <c r="D23" s="13" t="s">
        <v>46</v>
      </c>
      <c r="E23" s="13" t="s">
        <v>45</v>
      </c>
      <c r="F23" s="13">
        <v>537</v>
      </c>
      <c r="G23" s="14" t="s">
        <v>37</v>
      </c>
      <c r="H23" s="14" t="s">
        <v>170</v>
      </c>
      <c r="I23" s="16"/>
      <c r="J23" s="14" t="s">
        <v>73</v>
      </c>
      <c r="K23" s="17">
        <v>26434</v>
      </c>
      <c r="L23" s="17"/>
      <c r="M23" s="17"/>
      <c r="N23" s="17"/>
      <c r="O23" s="17"/>
      <c r="P23" s="17"/>
      <c r="Q23" s="17"/>
      <c r="R23" s="17"/>
      <c r="S23" s="17"/>
      <c r="T23" s="24"/>
      <c r="U23" s="15"/>
      <c r="V23" s="15"/>
      <c r="W23" s="15">
        <v>105</v>
      </c>
      <c r="X23" s="15"/>
      <c r="Y23" s="21">
        <v>105</v>
      </c>
    </row>
    <row r="24" spans="1:25" ht="45.75" customHeight="1">
      <c r="A24" s="13" t="s">
        <v>47</v>
      </c>
      <c r="B24" s="13" t="s">
        <v>74</v>
      </c>
      <c r="C24" s="17">
        <v>25865</v>
      </c>
      <c r="D24" s="13" t="s">
        <v>59</v>
      </c>
      <c r="E24" s="13" t="s">
        <v>48</v>
      </c>
      <c r="F24" s="13">
        <v>537</v>
      </c>
      <c r="G24" s="14" t="s">
        <v>37</v>
      </c>
      <c r="H24" s="14" t="s">
        <v>170</v>
      </c>
      <c r="I24" s="16"/>
      <c r="J24" s="14" t="s">
        <v>74</v>
      </c>
      <c r="K24" s="17">
        <v>25865</v>
      </c>
      <c r="L24" s="17"/>
      <c r="M24" s="17"/>
      <c r="N24" s="17"/>
      <c r="O24" s="17"/>
      <c r="P24" s="17"/>
      <c r="Q24" s="17"/>
      <c r="R24" s="17"/>
      <c r="S24" s="17"/>
      <c r="T24" s="24"/>
      <c r="U24" s="15"/>
      <c r="V24" s="15"/>
      <c r="W24" s="15">
        <v>474.55</v>
      </c>
      <c r="X24" s="15"/>
      <c r="Y24" s="21">
        <v>475</v>
      </c>
    </row>
  </sheetData>
  <autoFilter ref="A1:Z24">
    <filterColumn colId="1"/>
    <filterColumn colId="2"/>
    <filterColumn colId="7"/>
    <filterColumn colId="8"/>
    <filterColumn colId="24"/>
  </autoFilter>
  <pageMargins left="0.39370078740157483" right="0" top="0.39370078740157483" bottom="0.39370078740157483" header="0.70866141732283472" footer="0.70866141732283472"/>
  <pageSetup paperSize="8" scale="5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Ricognizione Fitti Attivi 2020</vt:lpstr>
      <vt:lpstr>'Ricognizione Fitti Attivi 2020'!Titoli_stampa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simona.moglie</dc:creator>
  <cp:lastModifiedBy>simona.moglie</cp:lastModifiedBy>
  <cp:lastPrinted>2020-02-18T08:15:16Z</cp:lastPrinted>
  <dcterms:created xsi:type="dcterms:W3CDTF">2020-01-24T12:15:27Z</dcterms:created>
  <dcterms:modified xsi:type="dcterms:W3CDTF">2021-05-06T11:07:35Z</dcterms:modified>
</cp:coreProperties>
</file>